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WD_Backup\3D\SP_Projects_CONTD\241021_Fab Academy\00_Final_Project\"/>
    </mc:Choice>
  </mc:AlternateContent>
  <xr:revisionPtr revIDLastSave="0" documentId="13_ncr:1_{E13D1253-B1E9-49C8-842E-2CD20CF05F4E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ummary Time Tracker" sheetId="1" r:id="rId1"/>
    <sheet name="Task Tracker" sheetId="2" r:id="rId2"/>
    <sheet name="BO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" l="1"/>
  <c r="P5" i="3"/>
  <c r="P6" i="3"/>
  <c r="P7" i="3"/>
  <c r="P8" i="3"/>
  <c r="P9" i="3"/>
  <c r="P12" i="3"/>
  <c r="P13" i="3"/>
  <c r="P14" i="3"/>
  <c r="P16" i="3"/>
  <c r="P17" i="3"/>
  <c r="P18" i="3"/>
  <c r="P3" i="3"/>
  <c r="P31" i="2"/>
  <c r="N6" i="3"/>
  <c r="N7" i="3"/>
  <c r="N9" i="3"/>
  <c r="N15" i="3"/>
  <c r="P15" i="3" s="1"/>
  <c r="N16" i="3"/>
  <c r="N17" i="3"/>
  <c r="N18" i="3"/>
  <c r="N3" i="3"/>
  <c r="K4" i="3"/>
  <c r="N4" i="3" s="1"/>
  <c r="P4" i="3" s="1"/>
  <c r="K5" i="3"/>
  <c r="N5" i="3" s="1"/>
  <c r="K9" i="3"/>
  <c r="K10" i="3"/>
  <c r="N10" i="3" s="1"/>
  <c r="P10" i="3" s="1"/>
  <c r="K8" i="3"/>
  <c r="N8" i="3" s="1"/>
  <c r="K11" i="3"/>
  <c r="N11" i="3" s="1"/>
  <c r="P11" i="3" s="1"/>
  <c r="K12" i="3"/>
  <c r="N12" i="3" s="1"/>
  <c r="K13" i="3"/>
  <c r="N13" i="3" s="1"/>
  <c r="K14" i="3"/>
  <c r="N14" i="3" s="1"/>
  <c r="K16" i="3"/>
  <c r="K17" i="3"/>
  <c r="K18" i="3"/>
  <c r="K3" i="3"/>
  <c r="P35" i="2"/>
  <c r="P34" i="2"/>
  <c r="P17" i="2"/>
  <c r="P29" i="2"/>
  <c r="P30" i="2"/>
  <c r="P32" i="2"/>
  <c r="P33" i="2"/>
  <c r="P11" i="2"/>
  <c r="P12" i="2"/>
  <c r="P5" i="2"/>
  <c r="P6" i="2"/>
  <c r="P7" i="2"/>
  <c r="P8" i="2"/>
  <c r="P9" i="2"/>
  <c r="P10" i="2"/>
  <c r="P13" i="2"/>
  <c r="P14" i="2"/>
  <c r="P15" i="2"/>
  <c r="P16" i="2"/>
  <c r="P18" i="2"/>
  <c r="P19" i="2"/>
  <c r="P20" i="2"/>
  <c r="P21" i="2"/>
  <c r="P22" i="2"/>
  <c r="P23" i="2"/>
  <c r="P24" i="2"/>
  <c r="P25" i="2"/>
  <c r="P26" i="2"/>
  <c r="P27" i="2"/>
  <c r="P28" i="2"/>
  <c r="P4" i="2"/>
  <c r="C3" i="1"/>
  <c r="C1" i="2" l="1"/>
</calcChain>
</file>

<file path=xl/sharedStrings.xml><?xml version="1.0" encoding="utf-8"?>
<sst xmlns="http://schemas.openxmlformats.org/spreadsheetml/2006/main" count="271" uniqueCount="152">
  <si>
    <t>Current Date</t>
  </si>
  <si>
    <t>Final Project Deadline</t>
  </si>
  <si>
    <t>Number of days left</t>
  </si>
  <si>
    <t>S/N</t>
  </si>
  <si>
    <t>Concept Finalized</t>
  </si>
  <si>
    <t>CAD Completed</t>
  </si>
  <si>
    <t>Materials Purchased</t>
  </si>
  <si>
    <t>Program Ready</t>
  </si>
  <si>
    <t>Fabricated</t>
  </si>
  <si>
    <t>Prototype Tested</t>
  </si>
  <si>
    <t>Main Assembly</t>
  </si>
  <si>
    <t>Sub Assembly</t>
  </si>
  <si>
    <t>Top Prism</t>
  </si>
  <si>
    <t>Assembled (Assembly,Wiring, Soldering etc)</t>
  </si>
  <si>
    <t>ESP32</t>
  </si>
  <si>
    <t>Microcontroller</t>
  </si>
  <si>
    <t>Final Product Tested and Passed</t>
  </si>
  <si>
    <t>ESP32 PCB</t>
  </si>
  <si>
    <t>Purpose/Description</t>
  </si>
  <si>
    <t>% Completed</t>
  </si>
  <si>
    <t>To mount the ESP32 and connect to other components</t>
  </si>
  <si>
    <t>Digit 1</t>
  </si>
  <si>
    <t>Digit 2</t>
  </si>
  <si>
    <t>Digit 3</t>
  </si>
  <si>
    <t>Digit 4</t>
  </si>
  <si>
    <t>Dot Dot</t>
  </si>
  <si>
    <t>Number for clock display</t>
  </si>
  <si>
    <t>Colon for clock display</t>
  </si>
  <si>
    <t>Clock display panel</t>
  </si>
  <si>
    <t>Bracket - Clock Display Assembly</t>
  </si>
  <si>
    <t>To mount and hold PCB and clock display elements (e.g. digits)</t>
  </si>
  <si>
    <t>Wooden Frame Panel</t>
  </si>
  <si>
    <t>Structure</t>
  </si>
  <si>
    <t>Materials Delivered</t>
  </si>
  <si>
    <t>Finishing (E.g. Sanding Polishing)</t>
  </si>
  <si>
    <t>Wood Veneer</t>
  </si>
  <si>
    <t>Alarm Stop Button</t>
  </si>
  <si>
    <t>To stop Alarm</t>
  </si>
  <si>
    <t>Protective/aesthetic veneer</t>
  </si>
  <si>
    <t>Speakers and testing panel</t>
  </si>
  <si>
    <t>Speakers (x2)</t>
  </si>
  <si>
    <t>Produce sound for alarm</t>
  </si>
  <si>
    <t>Amplifier Module</t>
  </si>
  <si>
    <t>Control volume of speakers</t>
  </si>
  <si>
    <t>Amplifier Module knob - OPTIONAL</t>
  </si>
  <si>
    <t>Suits the wood theme better</t>
  </si>
  <si>
    <t>Alarm ON/OFF switch</t>
  </si>
  <si>
    <t>Alarm ON/OFF indicator</t>
  </si>
  <si>
    <t>LED? Indicator to show if alarm is ON or OFF</t>
  </si>
  <si>
    <t>Turns the alarm ON or OFF</t>
  </si>
  <si>
    <t>Test cycle button</t>
  </si>
  <si>
    <t>Starts a cycle to test if the components are working properly</t>
  </si>
  <si>
    <t>For carrying the clock around</t>
  </si>
  <si>
    <t>Prism Core</t>
  </si>
  <si>
    <t>Slide and lock connection</t>
  </si>
  <si>
    <t>Connects Top Prism to lower body components</t>
  </si>
  <si>
    <t>Battery/Power supply</t>
  </si>
  <si>
    <t>Prism Core Structure</t>
  </si>
  <si>
    <t>Structure &amp; battery/power supply housing</t>
  </si>
  <si>
    <t>Bottom Car</t>
  </si>
  <si>
    <t>Chassis</t>
  </si>
  <si>
    <t>Top connector plate</t>
  </si>
  <si>
    <t>6 X Pillars</t>
  </si>
  <si>
    <t>Connects to the Top Prism and power unit</t>
  </si>
  <si>
    <t>Base plate</t>
  </si>
  <si>
    <t>Structure - Wire channels hidden on inner side of pillars</t>
  </si>
  <si>
    <t>6 X Wooden Wheels</t>
  </si>
  <si>
    <t>To mount the ram and attach the wheel axels</t>
  </si>
  <si>
    <t>Powers the clock (USB cable?)</t>
  </si>
  <si>
    <t>Wheel axels</t>
  </si>
  <si>
    <t>Connect wheels to base plate</t>
  </si>
  <si>
    <t>Battering ram wheels - Aesthetic feature</t>
  </si>
  <si>
    <t>MP3 Player</t>
  </si>
  <si>
    <t>Plays audio</t>
  </si>
  <si>
    <t>S/No</t>
  </si>
  <si>
    <t>Unit Price ($SGD)</t>
  </si>
  <si>
    <t>Source</t>
  </si>
  <si>
    <t>Total Price ($SGD)</t>
  </si>
  <si>
    <t>Order Date</t>
  </si>
  <si>
    <t>Estimated Delivery Date</t>
  </si>
  <si>
    <t>Delivered on</t>
  </si>
  <si>
    <t>Item/Component</t>
  </si>
  <si>
    <t>Misc</t>
  </si>
  <si>
    <t>Bolts, screws and fasteners</t>
  </si>
  <si>
    <t>Wires</t>
  </si>
  <si>
    <t>Connect the various electronic components together</t>
  </si>
  <si>
    <t>Joining things together</t>
  </si>
  <si>
    <t>Dimensions (mm)</t>
  </si>
  <si>
    <t>Provided by Fab Lab</t>
  </si>
  <si>
    <t>To mount the ESP32 and connect to other components. FR1</t>
  </si>
  <si>
    <t>Neopixel LED strip</t>
  </si>
  <si>
    <t>For clock display digits and dot-dot</t>
  </si>
  <si>
    <t>FR1</t>
  </si>
  <si>
    <t>Seeed XIAO ESP32-C3</t>
  </si>
  <si>
    <t>Shipping ($SGD)</t>
  </si>
  <si>
    <t>Total Price ($SGD)
- Without shipping</t>
  </si>
  <si>
    <t>Wood Stock - 10mm thick</t>
  </si>
  <si>
    <t>Wood Stock - 20mm thick</t>
  </si>
  <si>
    <t>LED for Alarm ON/OFF indicator</t>
  </si>
  <si>
    <t>Category</t>
  </si>
  <si>
    <t>Electronics</t>
  </si>
  <si>
    <t>Housing</t>
  </si>
  <si>
    <t>Wood</t>
  </si>
  <si>
    <t>Main Material - Pine Solid Wood</t>
  </si>
  <si>
    <t>To mount and hold PCB and clock display elements (e.g. digits). Likely to be a mix of laser cut acrylic and 3D printed elements</t>
  </si>
  <si>
    <t>Shopee - focus.sg</t>
  </si>
  <si>
    <t>Wooden rod for Wheel axels</t>
  </si>
  <si>
    <t>Daiso</t>
  </si>
  <si>
    <t>Hardware</t>
  </si>
  <si>
    <t>Misc Hardware</t>
  </si>
  <si>
    <t>Misc Electronics</t>
  </si>
  <si>
    <t>Solenoid ram</t>
  </si>
  <si>
    <t>Produces the ramming action</t>
  </si>
  <si>
    <t>Solenoids for driving the ram</t>
  </si>
  <si>
    <t>5V AM8406 Digital Amplifier Board DIY Small Speaker 5W+5W Dual Channel Stereo Amplification Module</t>
  </si>
  <si>
    <t>Shopee - walitown.sg</t>
  </si>
  <si>
    <t>Discounts ($SGD)</t>
  </si>
  <si>
    <t>zwinz1aa UART Control Serial MP3 Music Player Module For AVR ARM PIC</t>
  </si>
  <si>
    <t>Shopee - zwinz1aa.sg</t>
  </si>
  <si>
    <t>L (mm)</t>
  </si>
  <si>
    <t>W (mm)</t>
  </si>
  <si>
    <t>D (mm)</t>
  </si>
  <si>
    <t>QTY BOUGHT</t>
  </si>
  <si>
    <t>QTY USED</t>
  </si>
  <si>
    <t>BOUGHT</t>
  </si>
  <si>
    <t>USED</t>
  </si>
  <si>
    <t>ORDER STATUS</t>
  </si>
  <si>
    <t>Weeks Remaining</t>
  </si>
  <si>
    <t>April 13 - Apr 19</t>
  </si>
  <si>
    <t>April 20 - Apr 26</t>
  </si>
  <si>
    <t>April 27 - May 3</t>
  </si>
  <si>
    <t>May 4 - May 10</t>
  </si>
  <si>
    <t>Week</t>
  </si>
  <si>
    <t>May 11 - May 17</t>
  </si>
  <si>
    <t>May 18 - May 24</t>
  </si>
  <si>
    <t>May 25 - May 31</t>
  </si>
  <si>
    <t>X</t>
  </si>
  <si>
    <t>June 1 - June 7 
(Buffer and documentation week)</t>
  </si>
  <si>
    <t>FINAL PROJECT: STAGES OF COMPLETION</t>
  </si>
  <si>
    <t>% of Final Project Completed:</t>
  </si>
  <si>
    <t>Other stuff to do in the Week</t>
  </si>
  <si>
    <t>Machine Building Assignment
Family Dinner (Mum's B'day)
Recitation - Fab Ecosystem</t>
  </si>
  <si>
    <t>Interface and App Programming Assignment</t>
  </si>
  <si>
    <t>Systems Integration Assignment</t>
  </si>
  <si>
    <t>Applications &amp; Implications Project Mgmt Assignment</t>
  </si>
  <si>
    <t>Recitation - Fab All-in
Wildcard Week Assignment</t>
  </si>
  <si>
    <t>Recitation Start-ups
BLSS T1
Invention, IP &amp; Income</t>
  </si>
  <si>
    <t>Annta Wood</t>
  </si>
  <si>
    <t>Fold-down carrying handle - OPTIONAL</t>
  </si>
  <si>
    <t>Shopee - Kuriosity</t>
  </si>
  <si>
    <t>Solenoid ram - 65N, 20mm stroke</t>
  </si>
  <si>
    <t>Molding &amp; Casting Assignment
First-aid Safety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</si>
</sst>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" fontId="2" fillId="3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110" zoomScaleNormal="110" workbookViewId="0">
      <selection activeCell="N15" sqref="N15"/>
    </sheetView>
  </sheetViews>
  <sheetFormatPr defaultRowHeight="14.25" x14ac:dyDescent="0.45"/>
  <cols>
    <col min="1" max="1" width="5.3984375" style="4" bestFit="1" customWidth="1"/>
    <col min="2" max="2" width="18" customWidth="1"/>
    <col min="3" max="12" width="12.59765625" customWidth="1"/>
    <col min="13" max="13" width="1.1328125" customWidth="1"/>
    <col min="14" max="14" width="30.6640625" style="6" customWidth="1"/>
  </cols>
  <sheetData>
    <row r="1" spans="1:14" x14ac:dyDescent="0.45">
      <c r="B1" s="1" t="s">
        <v>0</v>
      </c>
      <c r="C1" s="2">
        <v>45765</v>
      </c>
    </row>
    <row r="2" spans="1:14" x14ac:dyDescent="0.45">
      <c r="B2" s="1" t="s">
        <v>1</v>
      </c>
      <c r="C2" s="2">
        <v>45809</v>
      </c>
    </row>
    <row r="3" spans="1:14" x14ac:dyDescent="0.45">
      <c r="B3" s="1" t="s">
        <v>2</v>
      </c>
      <c r="C3" s="3">
        <f>_xlfn.DAYS(C2, C1)</f>
        <v>44</v>
      </c>
    </row>
    <row r="5" spans="1:14" x14ac:dyDescent="0.45">
      <c r="C5" s="34" t="s">
        <v>138</v>
      </c>
      <c r="D5" s="34"/>
      <c r="E5" s="34"/>
      <c r="F5" s="34"/>
      <c r="G5" s="34"/>
      <c r="H5" s="34"/>
      <c r="I5" s="34"/>
      <c r="J5" s="34"/>
      <c r="K5" s="34"/>
      <c r="L5" s="34"/>
    </row>
    <row r="6" spans="1:14" x14ac:dyDescent="0.45"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</row>
    <row r="7" spans="1:14" ht="57" x14ac:dyDescent="0.45">
      <c r="A7" s="9" t="s">
        <v>132</v>
      </c>
      <c r="B7" s="28" t="s">
        <v>127</v>
      </c>
      <c r="C7" s="10" t="s">
        <v>4</v>
      </c>
      <c r="D7" s="10" t="s">
        <v>6</v>
      </c>
      <c r="E7" s="10" t="s">
        <v>33</v>
      </c>
      <c r="F7" s="10" t="s">
        <v>5</v>
      </c>
      <c r="G7" s="10" t="s">
        <v>7</v>
      </c>
      <c r="H7" s="10" t="s">
        <v>9</v>
      </c>
      <c r="I7" s="10" t="s">
        <v>8</v>
      </c>
      <c r="J7" s="10" t="s">
        <v>34</v>
      </c>
      <c r="K7" s="10" t="s">
        <v>13</v>
      </c>
      <c r="L7" s="10" t="s">
        <v>16</v>
      </c>
      <c r="N7" s="10" t="s">
        <v>140</v>
      </c>
    </row>
    <row r="8" spans="1:14" ht="42.75" x14ac:dyDescent="0.45">
      <c r="A8" s="11">
        <v>1</v>
      </c>
      <c r="B8" s="29" t="s">
        <v>128</v>
      </c>
      <c r="C8" s="11" t="s">
        <v>136</v>
      </c>
      <c r="D8" s="11" t="s">
        <v>136</v>
      </c>
      <c r="E8" s="11"/>
      <c r="F8" s="11"/>
      <c r="G8" s="11"/>
      <c r="H8" s="11"/>
      <c r="I8" s="11"/>
      <c r="J8" s="11"/>
      <c r="K8" s="11"/>
      <c r="L8" s="11"/>
      <c r="N8" s="12" t="s">
        <v>141</v>
      </c>
    </row>
    <row r="9" spans="1:14" ht="28.5" x14ac:dyDescent="0.45">
      <c r="A9" s="11">
        <v>2</v>
      </c>
      <c r="B9" s="29" t="s">
        <v>129</v>
      </c>
      <c r="C9" s="11"/>
      <c r="D9" s="11"/>
      <c r="E9" s="11" t="s">
        <v>136</v>
      </c>
      <c r="F9" s="11"/>
      <c r="G9" s="11"/>
      <c r="H9" s="11"/>
      <c r="I9" s="11"/>
      <c r="J9" s="11"/>
      <c r="K9" s="11"/>
      <c r="L9" s="11"/>
      <c r="N9" s="12" t="s">
        <v>151</v>
      </c>
    </row>
    <row r="10" spans="1:14" x14ac:dyDescent="0.45">
      <c r="A10" s="11">
        <v>3</v>
      </c>
      <c r="B10" s="29" t="s">
        <v>130</v>
      </c>
      <c r="C10" s="11"/>
      <c r="D10" s="11"/>
      <c r="E10" s="11"/>
      <c r="F10" s="11" t="s">
        <v>136</v>
      </c>
      <c r="G10" s="11"/>
      <c r="H10" s="11"/>
      <c r="I10" s="11"/>
      <c r="J10" s="11"/>
      <c r="K10" s="11"/>
      <c r="L10" s="11"/>
      <c r="N10" s="12" t="s">
        <v>142</v>
      </c>
    </row>
    <row r="11" spans="1:14" x14ac:dyDescent="0.45">
      <c r="A11" s="11">
        <v>4</v>
      </c>
      <c r="B11" s="29" t="s">
        <v>131</v>
      </c>
      <c r="C11" s="11"/>
      <c r="D11" s="11"/>
      <c r="E11" s="11"/>
      <c r="F11" s="11"/>
      <c r="G11" s="11" t="s">
        <v>136</v>
      </c>
      <c r="H11" s="11" t="s">
        <v>136</v>
      </c>
      <c r="I11" s="11"/>
      <c r="J11" s="11"/>
      <c r="K11" s="11"/>
      <c r="L11" s="11"/>
      <c r="N11" s="12" t="s">
        <v>143</v>
      </c>
    </row>
    <row r="12" spans="1:14" ht="28.5" x14ac:dyDescent="0.45">
      <c r="A12" s="11">
        <v>5</v>
      </c>
      <c r="B12" s="29" t="s">
        <v>133</v>
      </c>
      <c r="C12" s="11"/>
      <c r="D12" s="11"/>
      <c r="E12" s="11"/>
      <c r="F12" s="11"/>
      <c r="G12" s="11"/>
      <c r="H12" s="11"/>
      <c r="I12" s="11" t="s">
        <v>136</v>
      </c>
      <c r="J12" s="11" t="s">
        <v>136</v>
      </c>
      <c r="K12" s="11"/>
      <c r="L12" s="11"/>
      <c r="N12" s="12" t="s">
        <v>145</v>
      </c>
    </row>
    <row r="13" spans="1:14" ht="28.5" x14ac:dyDescent="0.45">
      <c r="A13" s="11">
        <v>6</v>
      </c>
      <c r="B13" s="29" t="s">
        <v>134</v>
      </c>
      <c r="C13" s="11"/>
      <c r="D13" s="11"/>
      <c r="E13" s="11"/>
      <c r="F13" s="11"/>
      <c r="G13" s="11"/>
      <c r="H13" s="11"/>
      <c r="I13" s="11"/>
      <c r="J13" s="11"/>
      <c r="K13" s="11" t="s">
        <v>136</v>
      </c>
      <c r="L13" s="11"/>
      <c r="N13" s="12" t="s">
        <v>144</v>
      </c>
    </row>
    <row r="14" spans="1:14" ht="42.75" x14ac:dyDescent="0.45">
      <c r="A14" s="11">
        <v>7</v>
      </c>
      <c r="B14" s="29" t="s">
        <v>135</v>
      </c>
      <c r="C14" s="11"/>
      <c r="D14" s="11"/>
      <c r="E14" s="11"/>
      <c r="F14" s="11"/>
      <c r="G14" s="11"/>
      <c r="H14" s="11"/>
      <c r="I14" s="11"/>
      <c r="J14" s="11"/>
      <c r="K14" s="11"/>
      <c r="L14" s="11" t="s">
        <v>136</v>
      </c>
      <c r="N14" s="12" t="s">
        <v>146</v>
      </c>
    </row>
    <row r="15" spans="1:14" ht="57" x14ac:dyDescent="0.45">
      <c r="A15" s="11">
        <v>8</v>
      </c>
      <c r="B15" s="30" t="s">
        <v>137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12"/>
    </row>
  </sheetData>
  <mergeCells count="1">
    <mergeCell ref="C5:L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FE26-1F0D-4E99-8B99-AAD9AF175556}">
  <dimension ref="A1:P35"/>
  <sheetViews>
    <sheetView zoomScaleNormal="100" workbookViewId="0">
      <pane ySplit="3" topLeftCell="A4" activePane="bottomLeft" state="frozen"/>
      <selection pane="bottomLeft" activeCell="I34" sqref="I34"/>
    </sheetView>
  </sheetViews>
  <sheetFormatPr defaultRowHeight="14.25" x14ac:dyDescent="0.45"/>
  <cols>
    <col min="1" max="1" width="5.06640625" style="4" customWidth="1"/>
    <col min="2" max="2" width="24.1328125" style="4" bestFit="1" customWidth="1"/>
    <col min="3" max="3" width="22.06640625" style="4" bestFit="1" customWidth="1"/>
    <col min="4" max="4" width="15.59765625" style="6" customWidth="1"/>
    <col min="5" max="5" width="27.59765625" style="6" customWidth="1"/>
    <col min="6" max="14" width="10.59765625" style="6" customWidth="1"/>
    <col min="15" max="15" width="9.06640625" style="6"/>
    <col min="16" max="16" width="11.53125" style="4" bestFit="1" customWidth="1"/>
    <col min="17" max="17" width="1.86328125" customWidth="1"/>
  </cols>
  <sheetData>
    <row r="1" spans="1:16" ht="14.25" customHeight="1" x14ac:dyDescent="0.45">
      <c r="B1" s="4" t="s">
        <v>139</v>
      </c>
      <c r="C1" s="8">
        <f>AVERAGE(P4:P35)</f>
        <v>0.20312499999999992</v>
      </c>
      <c r="F1" s="34" t="s">
        <v>138</v>
      </c>
      <c r="G1" s="34"/>
      <c r="H1" s="34"/>
      <c r="I1" s="34"/>
      <c r="J1" s="34"/>
      <c r="K1" s="34"/>
      <c r="L1" s="34"/>
      <c r="M1" s="34"/>
      <c r="N1" s="34"/>
      <c r="O1" s="34"/>
    </row>
    <row r="2" spans="1:16" s="1" customFormat="1" x14ac:dyDescent="0.45">
      <c r="A2" s="5"/>
      <c r="B2" s="5"/>
      <c r="C2" s="5"/>
      <c r="D2" s="7"/>
      <c r="E2" s="7"/>
      <c r="F2" s="10">
        <v>1</v>
      </c>
      <c r="G2" s="10">
        <v>2</v>
      </c>
      <c r="H2" s="10">
        <v>3</v>
      </c>
      <c r="I2" s="10">
        <v>4</v>
      </c>
      <c r="J2" s="10">
        <v>5</v>
      </c>
      <c r="K2" s="10">
        <v>6</v>
      </c>
      <c r="L2" s="10">
        <v>7</v>
      </c>
      <c r="M2" s="10">
        <v>8</v>
      </c>
      <c r="N2" s="10">
        <v>9</v>
      </c>
      <c r="O2" s="10">
        <v>10</v>
      </c>
      <c r="P2" s="5"/>
    </row>
    <row r="3" spans="1:16" s="1" customFormat="1" ht="71.25" x14ac:dyDescent="0.45">
      <c r="A3" s="9" t="s">
        <v>3</v>
      </c>
      <c r="B3" s="9" t="s">
        <v>10</v>
      </c>
      <c r="C3" s="9" t="s">
        <v>11</v>
      </c>
      <c r="D3" s="10" t="s">
        <v>81</v>
      </c>
      <c r="E3" s="10" t="s">
        <v>18</v>
      </c>
      <c r="F3" s="10" t="s">
        <v>4</v>
      </c>
      <c r="G3" s="10" t="s">
        <v>6</v>
      </c>
      <c r="H3" s="10" t="s">
        <v>33</v>
      </c>
      <c r="I3" s="10" t="s">
        <v>5</v>
      </c>
      <c r="J3" s="10" t="s">
        <v>7</v>
      </c>
      <c r="K3" s="10" t="s">
        <v>9</v>
      </c>
      <c r="L3" s="10" t="s">
        <v>8</v>
      </c>
      <c r="M3" s="10" t="s">
        <v>34</v>
      </c>
      <c r="N3" s="10" t="s">
        <v>13</v>
      </c>
      <c r="O3" s="10" t="s">
        <v>16</v>
      </c>
      <c r="P3" s="9" t="s">
        <v>19</v>
      </c>
    </row>
    <row r="4" spans="1:16" x14ac:dyDescent="0.45">
      <c r="A4" s="11">
        <v>1</v>
      </c>
      <c r="B4" s="11" t="s">
        <v>12</v>
      </c>
      <c r="C4" s="11" t="s">
        <v>28</v>
      </c>
      <c r="D4" s="12" t="s">
        <v>14</v>
      </c>
      <c r="E4" s="12" t="s">
        <v>15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f>SUM(F4:O4)/10</f>
        <v>0.4</v>
      </c>
    </row>
    <row r="5" spans="1:16" ht="28.5" x14ac:dyDescent="0.45">
      <c r="A5" s="11">
        <v>2</v>
      </c>
      <c r="B5" s="11" t="s">
        <v>12</v>
      </c>
      <c r="C5" s="11" t="s">
        <v>28</v>
      </c>
      <c r="D5" s="12" t="s">
        <v>17</v>
      </c>
      <c r="E5" s="12" t="s">
        <v>20</v>
      </c>
      <c r="F5" s="12">
        <v>1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f t="shared" ref="P5:P33" si="0">SUM(F5:O5)/10</f>
        <v>0.4</v>
      </c>
    </row>
    <row r="6" spans="1:16" x14ac:dyDescent="0.45">
      <c r="A6" s="11">
        <v>3</v>
      </c>
      <c r="B6" s="11" t="s">
        <v>12</v>
      </c>
      <c r="C6" s="11" t="s">
        <v>28</v>
      </c>
      <c r="D6" s="12" t="s">
        <v>21</v>
      </c>
      <c r="E6" s="12" t="s">
        <v>26</v>
      </c>
      <c r="F6" s="12">
        <v>1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f t="shared" si="0"/>
        <v>0.3</v>
      </c>
    </row>
    <row r="7" spans="1:16" x14ac:dyDescent="0.45">
      <c r="A7" s="11">
        <v>4</v>
      </c>
      <c r="B7" s="11" t="s">
        <v>12</v>
      </c>
      <c r="C7" s="11" t="s">
        <v>28</v>
      </c>
      <c r="D7" s="12" t="s">
        <v>22</v>
      </c>
      <c r="E7" s="12" t="s">
        <v>26</v>
      </c>
      <c r="F7" s="12">
        <v>1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f t="shared" si="0"/>
        <v>0.3</v>
      </c>
    </row>
    <row r="8" spans="1:16" x14ac:dyDescent="0.45">
      <c r="A8" s="11">
        <v>5</v>
      </c>
      <c r="B8" s="11" t="s">
        <v>12</v>
      </c>
      <c r="C8" s="11" t="s">
        <v>28</v>
      </c>
      <c r="D8" s="12" t="s">
        <v>23</v>
      </c>
      <c r="E8" s="12" t="s">
        <v>26</v>
      </c>
      <c r="F8" s="12">
        <v>1</v>
      </c>
      <c r="G8" s="12">
        <v>1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f t="shared" si="0"/>
        <v>0.3</v>
      </c>
    </row>
    <row r="9" spans="1:16" x14ac:dyDescent="0.45">
      <c r="A9" s="11">
        <v>6</v>
      </c>
      <c r="B9" s="11" t="s">
        <v>12</v>
      </c>
      <c r="C9" s="11" t="s">
        <v>28</v>
      </c>
      <c r="D9" s="12" t="s">
        <v>24</v>
      </c>
      <c r="E9" s="12" t="s">
        <v>26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f t="shared" si="0"/>
        <v>0.3</v>
      </c>
    </row>
    <row r="10" spans="1:16" x14ac:dyDescent="0.45">
      <c r="A10" s="11">
        <v>7</v>
      </c>
      <c r="B10" s="11" t="s">
        <v>12</v>
      </c>
      <c r="C10" s="11" t="s">
        <v>28</v>
      </c>
      <c r="D10" s="12" t="s">
        <v>25</v>
      </c>
      <c r="E10" s="12" t="s">
        <v>27</v>
      </c>
      <c r="F10" s="12">
        <v>1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f t="shared" si="0"/>
        <v>0.3</v>
      </c>
    </row>
    <row r="11" spans="1:16" ht="28.5" x14ac:dyDescent="0.45">
      <c r="A11" s="11">
        <v>8</v>
      </c>
      <c r="B11" s="11" t="s">
        <v>12</v>
      </c>
      <c r="C11" s="11" t="s">
        <v>28</v>
      </c>
      <c r="D11" s="12" t="s">
        <v>47</v>
      </c>
      <c r="E11" s="12" t="s">
        <v>48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f t="shared" si="0"/>
        <v>0</v>
      </c>
    </row>
    <row r="12" spans="1:16" x14ac:dyDescent="0.45">
      <c r="A12" s="11">
        <v>9</v>
      </c>
      <c r="B12" s="11" t="s">
        <v>12</v>
      </c>
      <c r="C12" s="11" t="s">
        <v>28</v>
      </c>
      <c r="D12" s="12" t="s">
        <v>36</v>
      </c>
      <c r="E12" s="12" t="s">
        <v>37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f t="shared" si="0"/>
        <v>0</v>
      </c>
    </row>
    <row r="13" spans="1:16" ht="28.5" x14ac:dyDescent="0.45">
      <c r="A13" s="11">
        <v>10</v>
      </c>
      <c r="B13" s="11" t="s">
        <v>12</v>
      </c>
      <c r="C13" s="11" t="s">
        <v>28</v>
      </c>
      <c r="D13" s="12" t="s">
        <v>29</v>
      </c>
      <c r="E13" s="12" t="s">
        <v>30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f>SUM(F13:O13)/10</f>
        <v>0</v>
      </c>
    </row>
    <row r="14" spans="1:16" ht="28.5" x14ac:dyDescent="0.45">
      <c r="A14" s="11">
        <v>11</v>
      </c>
      <c r="B14" s="11" t="s">
        <v>12</v>
      </c>
      <c r="C14" s="11" t="s">
        <v>28</v>
      </c>
      <c r="D14" s="12" t="s">
        <v>31</v>
      </c>
      <c r="E14" s="12" t="s">
        <v>32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f>SUM(F14:O14)/10</f>
        <v>0.2</v>
      </c>
    </row>
    <row r="15" spans="1:16" x14ac:dyDescent="0.45">
      <c r="A15" s="11">
        <v>12</v>
      </c>
      <c r="B15" s="11" t="s">
        <v>12</v>
      </c>
      <c r="C15" s="11" t="s">
        <v>28</v>
      </c>
      <c r="D15" s="12" t="s">
        <v>35</v>
      </c>
      <c r="E15" s="12" t="s">
        <v>38</v>
      </c>
      <c r="F15" s="12">
        <v>1</v>
      </c>
      <c r="G15" s="12">
        <v>1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f>SUM(F15:O15)/10</f>
        <v>0.4</v>
      </c>
    </row>
    <row r="16" spans="1:16" x14ac:dyDescent="0.45">
      <c r="A16" s="11">
        <v>13</v>
      </c>
      <c r="B16" s="11" t="s">
        <v>12</v>
      </c>
      <c r="C16" s="11" t="s">
        <v>39</v>
      </c>
      <c r="D16" s="12" t="s">
        <v>40</v>
      </c>
      <c r="E16" s="12" t="s">
        <v>41</v>
      </c>
      <c r="F16" s="12">
        <v>1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f t="shared" si="0"/>
        <v>0.5</v>
      </c>
    </row>
    <row r="17" spans="1:16" x14ac:dyDescent="0.45">
      <c r="A17" s="11">
        <v>14</v>
      </c>
      <c r="B17" s="11" t="s">
        <v>12</v>
      </c>
      <c r="C17" s="11" t="s">
        <v>39</v>
      </c>
      <c r="D17" s="12" t="s">
        <v>72</v>
      </c>
      <c r="E17" s="12" t="s">
        <v>73</v>
      </c>
      <c r="F17" s="12">
        <v>1</v>
      </c>
      <c r="G17" s="12">
        <v>1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0</v>
      </c>
      <c r="P17" s="13">
        <f t="shared" si="0"/>
        <v>0.5</v>
      </c>
    </row>
    <row r="18" spans="1:16" x14ac:dyDescent="0.45">
      <c r="A18" s="11">
        <v>15</v>
      </c>
      <c r="B18" s="11" t="s">
        <v>12</v>
      </c>
      <c r="C18" s="11" t="s">
        <v>39</v>
      </c>
      <c r="D18" s="12" t="s">
        <v>42</v>
      </c>
      <c r="E18" s="12" t="s">
        <v>43</v>
      </c>
      <c r="F18" s="12">
        <v>1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1</v>
      </c>
      <c r="N18" s="12">
        <v>0</v>
      </c>
      <c r="O18" s="12">
        <v>0</v>
      </c>
      <c r="P18" s="13">
        <f t="shared" si="0"/>
        <v>0.5</v>
      </c>
    </row>
    <row r="19" spans="1:16" ht="28.5" x14ac:dyDescent="0.45">
      <c r="A19" s="11">
        <v>16</v>
      </c>
      <c r="B19" s="11" t="s">
        <v>12</v>
      </c>
      <c r="C19" s="11" t="s">
        <v>39</v>
      </c>
      <c r="D19" s="12" t="s">
        <v>44</v>
      </c>
      <c r="E19" s="12" t="s">
        <v>45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f t="shared" si="0"/>
        <v>0.1</v>
      </c>
    </row>
    <row r="20" spans="1:16" ht="28.5" x14ac:dyDescent="0.45">
      <c r="A20" s="11">
        <v>17</v>
      </c>
      <c r="B20" s="11" t="s">
        <v>12</v>
      </c>
      <c r="C20" s="11" t="s">
        <v>39</v>
      </c>
      <c r="D20" s="12" t="s">
        <v>50</v>
      </c>
      <c r="E20" s="12" t="s">
        <v>51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f t="shared" si="0"/>
        <v>0</v>
      </c>
    </row>
    <row r="21" spans="1:16" ht="28.5" x14ac:dyDescent="0.45">
      <c r="A21" s="11">
        <v>18</v>
      </c>
      <c r="B21" s="11" t="s">
        <v>12</v>
      </c>
      <c r="C21" s="11" t="s">
        <v>39</v>
      </c>
      <c r="D21" s="12" t="s">
        <v>46</v>
      </c>
      <c r="E21" s="12" t="s">
        <v>49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f t="shared" si="0"/>
        <v>0</v>
      </c>
    </row>
    <row r="22" spans="1:16" ht="28.5" x14ac:dyDescent="0.45">
      <c r="A22" s="11">
        <v>19</v>
      </c>
      <c r="B22" s="11" t="s">
        <v>12</v>
      </c>
      <c r="C22" s="11" t="s">
        <v>39</v>
      </c>
      <c r="D22" s="12" t="s">
        <v>31</v>
      </c>
      <c r="E22" s="12" t="s">
        <v>32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f t="shared" si="0"/>
        <v>0.1</v>
      </c>
    </row>
    <row r="23" spans="1:16" x14ac:dyDescent="0.45">
      <c r="A23" s="11">
        <v>20</v>
      </c>
      <c r="B23" s="11" t="s">
        <v>12</v>
      </c>
      <c r="C23" s="11" t="s">
        <v>39</v>
      </c>
      <c r="D23" s="12" t="s">
        <v>35</v>
      </c>
      <c r="E23" s="12" t="s">
        <v>38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f t="shared" si="0"/>
        <v>0.1</v>
      </c>
    </row>
    <row r="24" spans="1:16" ht="42.75" x14ac:dyDescent="0.45">
      <c r="A24" s="11">
        <v>21</v>
      </c>
      <c r="B24" s="11" t="s">
        <v>12</v>
      </c>
      <c r="C24" s="11" t="s">
        <v>39</v>
      </c>
      <c r="D24" s="12" t="s">
        <v>148</v>
      </c>
      <c r="E24" s="12" t="s">
        <v>52</v>
      </c>
      <c r="F24" s="12">
        <v>1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3">
        <f t="shared" si="0"/>
        <v>0.1</v>
      </c>
    </row>
    <row r="25" spans="1:16" ht="28.5" x14ac:dyDescent="0.45">
      <c r="A25" s="11">
        <v>22</v>
      </c>
      <c r="B25" s="11" t="s">
        <v>12</v>
      </c>
      <c r="C25" s="11" t="s">
        <v>53</v>
      </c>
      <c r="D25" s="12" t="s">
        <v>57</v>
      </c>
      <c r="E25" s="12" t="s">
        <v>58</v>
      </c>
      <c r="F25" s="12">
        <v>0</v>
      </c>
      <c r="G25" s="12">
        <v>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3">
        <f t="shared" si="0"/>
        <v>0.1</v>
      </c>
    </row>
    <row r="26" spans="1:16" ht="28.5" x14ac:dyDescent="0.45">
      <c r="A26" s="11">
        <v>23</v>
      </c>
      <c r="B26" s="11" t="s">
        <v>12</v>
      </c>
      <c r="C26" s="11" t="s">
        <v>53</v>
      </c>
      <c r="D26" s="12" t="s">
        <v>56</v>
      </c>
      <c r="E26" s="12" t="s">
        <v>68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3">
        <f t="shared" si="0"/>
        <v>0</v>
      </c>
    </row>
    <row r="27" spans="1:16" ht="28.5" x14ac:dyDescent="0.45">
      <c r="A27" s="11">
        <v>24</v>
      </c>
      <c r="B27" s="11" t="s">
        <v>12</v>
      </c>
      <c r="C27" s="11" t="s">
        <v>53</v>
      </c>
      <c r="D27" s="12" t="s">
        <v>54</v>
      </c>
      <c r="E27" s="12" t="s">
        <v>55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3">
        <f t="shared" si="0"/>
        <v>0</v>
      </c>
    </row>
    <row r="28" spans="1:16" ht="28.5" x14ac:dyDescent="0.45">
      <c r="A28" s="11">
        <v>25</v>
      </c>
      <c r="B28" s="11" t="s">
        <v>59</v>
      </c>
      <c r="C28" s="12" t="s">
        <v>60</v>
      </c>
      <c r="D28" s="12" t="s">
        <v>61</v>
      </c>
      <c r="E28" s="12" t="s">
        <v>63</v>
      </c>
      <c r="F28" s="12">
        <v>0</v>
      </c>
      <c r="G28" s="12">
        <v>0</v>
      </c>
      <c r="H28" s="12">
        <v>0</v>
      </c>
      <c r="I28" s="12">
        <v>1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3">
        <f t="shared" si="0"/>
        <v>0.1</v>
      </c>
    </row>
    <row r="29" spans="1:16" ht="28.5" x14ac:dyDescent="0.45">
      <c r="A29" s="11">
        <v>26</v>
      </c>
      <c r="B29" s="11" t="s">
        <v>59</v>
      </c>
      <c r="C29" s="12" t="s">
        <v>60</v>
      </c>
      <c r="D29" s="12" t="s">
        <v>62</v>
      </c>
      <c r="E29" s="12" t="s">
        <v>65</v>
      </c>
      <c r="F29" s="12">
        <v>1</v>
      </c>
      <c r="G29" s="12">
        <v>1</v>
      </c>
      <c r="H29" s="12">
        <v>0</v>
      </c>
      <c r="I29" s="12">
        <v>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3">
        <f t="shared" si="0"/>
        <v>0.3</v>
      </c>
    </row>
    <row r="30" spans="1:16" ht="28.5" x14ac:dyDescent="0.45">
      <c r="A30" s="11">
        <v>27</v>
      </c>
      <c r="B30" s="11" t="s">
        <v>59</v>
      </c>
      <c r="C30" s="12" t="s">
        <v>60</v>
      </c>
      <c r="D30" s="12" t="s">
        <v>64</v>
      </c>
      <c r="E30" s="12" t="s">
        <v>67</v>
      </c>
      <c r="F30" s="12">
        <v>1</v>
      </c>
      <c r="G30" s="12">
        <v>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3">
        <f t="shared" si="0"/>
        <v>0.2</v>
      </c>
    </row>
    <row r="31" spans="1:16" x14ac:dyDescent="0.45">
      <c r="A31" s="11">
        <v>28</v>
      </c>
      <c r="B31" s="11" t="s">
        <v>59</v>
      </c>
      <c r="C31" s="12" t="s">
        <v>60</v>
      </c>
      <c r="D31" s="12" t="s">
        <v>111</v>
      </c>
      <c r="E31" s="12" t="s">
        <v>112</v>
      </c>
      <c r="F31" s="12">
        <v>1</v>
      </c>
      <c r="G31" s="12">
        <v>1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3">
        <f t="shared" si="0"/>
        <v>0.3</v>
      </c>
    </row>
    <row r="32" spans="1:16" x14ac:dyDescent="0.45">
      <c r="A32" s="11">
        <v>29</v>
      </c>
      <c r="B32" s="11" t="s">
        <v>59</v>
      </c>
      <c r="C32" s="12" t="s">
        <v>60</v>
      </c>
      <c r="D32" s="12" t="s">
        <v>69</v>
      </c>
      <c r="E32" s="12" t="s">
        <v>70</v>
      </c>
      <c r="F32" s="12">
        <v>1</v>
      </c>
      <c r="G32" s="12">
        <v>1</v>
      </c>
      <c r="H32" s="12">
        <v>0</v>
      </c>
      <c r="I32" s="12">
        <v>1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3">
        <f t="shared" si="0"/>
        <v>0.3</v>
      </c>
    </row>
    <row r="33" spans="1:16" ht="28.5" x14ac:dyDescent="0.45">
      <c r="A33" s="11">
        <v>30</v>
      </c>
      <c r="B33" s="11" t="s">
        <v>59</v>
      </c>
      <c r="C33" s="12" t="s">
        <v>60</v>
      </c>
      <c r="D33" s="12" t="s">
        <v>66</v>
      </c>
      <c r="E33" s="12" t="s">
        <v>71</v>
      </c>
      <c r="F33" s="12">
        <v>1</v>
      </c>
      <c r="G33" s="12">
        <v>1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3">
        <f t="shared" si="0"/>
        <v>0.3</v>
      </c>
    </row>
    <row r="34" spans="1:16" ht="28.5" x14ac:dyDescent="0.45">
      <c r="A34" s="11">
        <v>31</v>
      </c>
      <c r="B34" s="11" t="s">
        <v>109</v>
      </c>
      <c r="C34" s="12" t="s">
        <v>82</v>
      </c>
      <c r="D34" s="12" t="s">
        <v>83</v>
      </c>
      <c r="E34" s="12" t="s">
        <v>86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3">
        <f t="shared" ref="P34" si="1">SUM(F34:O34)/10</f>
        <v>0</v>
      </c>
    </row>
    <row r="35" spans="1:16" ht="28.5" x14ac:dyDescent="0.45">
      <c r="A35" s="11">
        <v>32</v>
      </c>
      <c r="B35" s="11" t="s">
        <v>110</v>
      </c>
      <c r="C35" s="12" t="s">
        <v>82</v>
      </c>
      <c r="D35" s="12" t="s">
        <v>84</v>
      </c>
      <c r="E35" s="12" t="s">
        <v>85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3">
        <f t="shared" ref="P35" si="2">SUM(F35:O35)/10</f>
        <v>0.1</v>
      </c>
    </row>
  </sheetData>
  <mergeCells count="1">
    <mergeCell ref="F1:O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C82E-D55E-4116-AD3E-E192A2A78B32}">
  <dimension ref="A1:S18"/>
  <sheetViews>
    <sheetView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C16" sqref="C16"/>
    </sheetView>
  </sheetViews>
  <sheetFormatPr defaultRowHeight="14.25" x14ac:dyDescent="0.45"/>
  <cols>
    <col min="1" max="1" width="9.06640625" style="4"/>
    <col min="2" max="2" width="10.46484375" style="4" customWidth="1"/>
    <col min="3" max="5" width="22.86328125" style="4" customWidth="1"/>
    <col min="6" max="9" width="15.59765625" style="4" customWidth="1"/>
    <col min="10" max="14" width="15.59765625" style="15" customWidth="1"/>
    <col min="15" max="15" width="15.59765625" style="33" customWidth="1"/>
    <col min="16" max="16" width="15.59765625" style="15" customWidth="1"/>
    <col min="17" max="19" width="15.59765625" style="6" customWidth="1"/>
  </cols>
  <sheetData>
    <row r="1" spans="1:19" x14ac:dyDescent="0.45">
      <c r="F1" s="35" t="s">
        <v>87</v>
      </c>
      <c r="G1" s="36"/>
      <c r="H1" s="36"/>
      <c r="I1" s="38" t="s">
        <v>124</v>
      </c>
      <c r="J1" s="38"/>
      <c r="K1" s="38"/>
      <c r="L1" s="38"/>
      <c r="M1" s="38"/>
      <c r="N1" s="38"/>
      <c r="O1" s="37" t="s">
        <v>125</v>
      </c>
      <c r="P1" s="37"/>
      <c r="Q1" s="39" t="s">
        <v>126</v>
      </c>
      <c r="R1" s="39"/>
      <c r="S1" s="39"/>
    </row>
    <row r="2" spans="1:19" s="1" customFormat="1" ht="42.75" x14ac:dyDescent="0.45">
      <c r="A2" s="9" t="s">
        <v>74</v>
      </c>
      <c r="B2" s="9" t="s">
        <v>99</v>
      </c>
      <c r="C2" s="10" t="s">
        <v>81</v>
      </c>
      <c r="D2" s="10" t="s">
        <v>18</v>
      </c>
      <c r="E2" s="9" t="s">
        <v>76</v>
      </c>
      <c r="F2" s="27" t="s">
        <v>119</v>
      </c>
      <c r="G2" s="27" t="s">
        <v>120</v>
      </c>
      <c r="H2" s="27" t="s">
        <v>121</v>
      </c>
      <c r="I2" s="24" t="s">
        <v>122</v>
      </c>
      <c r="J2" s="25" t="s">
        <v>75</v>
      </c>
      <c r="K2" s="26" t="s">
        <v>95</v>
      </c>
      <c r="L2" s="25" t="s">
        <v>94</v>
      </c>
      <c r="M2" s="25" t="s">
        <v>116</v>
      </c>
      <c r="N2" s="26" t="s">
        <v>77</v>
      </c>
      <c r="O2" s="31" t="s">
        <v>123</v>
      </c>
      <c r="P2" s="23" t="s">
        <v>77</v>
      </c>
      <c r="Q2" s="22" t="s">
        <v>78</v>
      </c>
      <c r="R2" s="21" t="s">
        <v>79</v>
      </c>
      <c r="S2" s="21" t="s">
        <v>80</v>
      </c>
    </row>
    <row r="3" spans="1:19" x14ac:dyDescent="0.45">
      <c r="A3" s="11"/>
      <c r="B3" s="11" t="s">
        <v>100</v>
      </c>
      <c r="C3" s="12" t="s">
        <v>93</v>
      </c>
      <c r="D3" s="12" t="s">
        <v>15</v>
      </c>
      <c r="E3" s="11" t="s">
        <v>88</v>
      </c>
      <c r="F3" s="11">
        <v>21.5</v>
      </c>
      <c r="G3" s="11">
        <v>17.5</v>
      </c>
      <c r="H3" s="11">
        <v>3</v>
      </c>
      <c r="I3" s="11">
        <v>1</v>
      </c>
      <c r="J3" s="14">
        <v>10</v>
      </c>
      <c r="K3" s="14">
        <f>I3*J3</f>
        <v>10</v>
      </c>
      <c r="L3" s="14">
        <v>0</v>
      </c>
      <c r="M3" s="14">
        <v>0</v>
      </c>
      <c r="N3" s="14">
        <f>SUM(K3:L3)-M3</f>
        <v>10</v>
      </c>
      <c r="O3" s="32">
        <v>1</v>
      </c>
      <c r="P3" s="14">
        <f>(N3/I3)*O3</f>
        <v>10</v>
      </c>
      <c r="Q3" s="16">
        <v>45678</v>
      </c>
      <c r="R3" s="16">
        <v>45678</v>
      </c>
      <c r="S3" s="16">
        <v>45678</v>
      </c>
    </row>
    <row r="4" spans="1:19" ht="42.75" x14ac:dyDescent="0.45">
      <c r="A4" s="11"/>
      <c r="B4" s="11" t="s">
        <v>100</v>
      </c>
      <c r="C4" s="12" t="s">
        <v>92</v>
      </c>
      <c r="D4" s="12" t="s">
        <v>89</v>
      </c>
      <c r="E4" s="11" t="s">
        <v>88</v>
      </c>
      <c r="F4" s="11">
        <v>50</v>
      </c>
      <c r="G4" s="11">
        <v>75</v>
      </c>
      <c r="H4" s="11">
        <v>2</v>
      </c>
      <c r="I4" s="11">
        <v>1</v>
      </c>
      <c r="J4" s="14">
        <v>0</v>
      </c>
      <c r="K4" s="14">
        <f t="shared" ref="K4:K18" si="0">I4*J4</f>
        <v>0</v>
      </c>
      <c r="L4" s="14">
        <v>0</v>
      </c>
      <c r="M4" s="14">
        <v>0</v>
      </c>
      <c r="N4" s="14">
        <f t="shared" ref="N4:N18" si="1">SUM(K4:L4)-M4</f>
        <v>0</v>
      </c>
      <c r="O4" s="32">
        <v>1</v>
      </c>
      <c r="P4" s="14">
        <f t="shared" ref="P4:P18" si="2">(N4/I4)*O4</f>
        <v>0</v>
      </c>
      <c r="Q4" s="16">
        <v>45678</v>
      </c>
      <c r="R4" s="16">
        <v>45678</v>
      </c>
      <c r="S4" s="16">
        <v>45678</v>
      </c>
    </row>
    <row r="5" spans="1:19" s="20" customFormat="1" ht="28.5" x14ac:dyDescent="0.45">
      <c r="A5" s="17"/>
      <c r="B5" s="17" t="s">
        <v>100</v>
      </c>
      <c r="C5" s="18" t="s">
        <v>90</v>
      </c>
      <c r="D5" s="18" t="s">
        <v>91</v>
      </c>
      <c r="E5" s="17"/>
      <c r="F5" s="17"/>
      <c r="G5" s="17"/>
      <c r="H5" s="17"/>
      <c r="I5" s="17"/>
      <c r="J5" s="19"/>
      <c r="K5" s="19">
        <f t="shared" si="0"/>
        <v>0</v>
      </c>
      <c r="L5" s="19"/>
      <c r="M5" s="19"/>
      <c r="N5" s="14">
        <f t="shared" si="1"/>
        <v>0</v>
      </c>
      <c r="O5" s="32"/>
      <c r="P5" s="14" t="e">
        <f t="shared" si="2"/>
        <v>#DIV/0!</v>
      </c>
      <c r="Q5" s="18"/>
      <c r="R5" s="18"/>
      <c r="S5" s="18"/>
    </row>
    <row r="6" spans="1:19" s="44" customFormat="1" ht="28.5" x14ac:dyDescent="0.45">
      <c r="A6" s="40"/>
      <c r="B6" s="40" t="s">
        <v>102</v>
      </c>
      <c r="C6" s="41" t="s">
        <v>96</v>
      </c>
      <c r="D6" s="41" t="s">
        <v>103</v>
      </c>
      <c r="E6" s="40" t="s">
        <v>147</v>
      </c>
      <c r="F6" s="40">
        <v>400</v>
      </c>
      <c r="G6" s="40">
        <v>195</v>
      </c>
      <c r="H6" s="40">
        <v>10</v>
      </c>
      <c r="I6" s="40">
        <v>3</v>
      </c>
      <c r="J6" s="42"/>
      <c r="K6" s="42"/>
      <c r="L6" s="42"/>
      <c r="M6" s="42"/>
      <c r="N6" s="42">
        <f t="shared" si="1"/>
        <v>0</v>
      </c>
      <c r="O6" s="43"/>
      <c r="P6" s="42">
        <f t="shared" si="2"/>
        <v>0</v>
      </c>
      <c r="Q6" s="41"/>
      <c r="R6" s="41"/>
      <c r="S6" s="41"/>
    </row>
    <row r="7" spans="1:19" s="44" customFormat="1" ht="28.5" x14ac:dyDescent="0.45">
      <c r="A7" s="40"/>
      <c r="B7" s="40" t="s">
        <v>102</v>
      </c>
      <c r="C7" s="41" t="s">
        <v>97</v>
      </c>
      <c r="D7" s="41" t="s">
        <v>103</v>
      </c>
      <c r="E7" s="40" t="s">
        <v>147</v>
      </c>
      <c r="F7" s="40">
        <v>400</v>
      </c>
      <c r="G7" s="40">
        <v>195</v>
      </c>
      <c r="H7" s="40">
        <v>20</v>
      </c>
      <c r="I7" s="40">
        <v>3</v>
      </c>
      <c r="J7" s="42"/>
      <c r="K7" s="42"/>
      <c r="L7" s="42"/>
      <c r="M7" s="42"/>
      <c r="N7" s="42">
        <f t="shared" si="1"/>
        <v>0</v>
      </c>
      <c r="O7" s="43"/>
      <c r="P7" s="42">
        <f t="shared" si="2"/>
        <v>0</v>
      </c>
      <c r="Q7" s="41"/>
      <c r="R7" s="41"/>
      <c r="S7" s="41"/>
    </row>
    <row r="8" spans="1:19" x14ac:dyDescent="0.45">
      <c r="A8" s="11"/>
      <c r="B8" s="11" t="s">
        <v>102</v>
      </c>
      <c r="C8" s="12" t="s">
        <v>35</v>
      </c>
      <c r="D8" s="12" t="s">
        <v>38</v>
      </c>
      <c r="E8" s="11" t="s">
        <v>105</v>
      </c>
      <c r="F8" s="11">
        <v>250</v>
      </c>
      <c r="G8" s="11">
        <v>60</v>
      </c>
      <c r="H8" s="11">
        <v>0.5</v>
      </c>
      <c r="I8" s="11">
        <v>1</v>
      </c>
      <c r="J8" s="14">
        <v>18.18</v>
      </c>
      <c r="K8" s="14">
        <f>I8*J8</f>
        <v>18.18</v>
      </c>
      <c r="L8" s="14">
        <v>1.49</v>
      </c>
      <c r="M8" s="14">
        <v>0</v>
      </c>
      <c r="N8" s="14">
        <f t="shared" si="1"/>
        <v>19.669999999999998</v>
      </c>
      <c r="O8" s="32">
        <v>1</v>
      </c>
      <c r="P8" s="14">
        <f t="shared" si="2"/>
        <v>19.669999999999998</v>
      </c>
      <c r="Q8" s="16">
        <v>45748</v>
      </c>
      <c r="R8" s="16">
        <v>45754</v>
      </c>
      <c r="S8" s="16">
        <v>45754</v>
      </c>
    </row>
    <row r="9" spans="1:19" ht="28.5" x14ac:dyDescent="0.45">
      <c r="A9" s="11"/>
      <c r="B9" s="11" t="s">
        <v>100</v>
      </c>
      <c r="C9" s="12" t="s">
        <v>98</v>
      </c>
      <c r="D9" s="12" t="s">
        <v>48</v>
      </c>
      <c r="E9" s="11" t="s">
        <v>88</v>
      </c>
      <c r="F9" s="11">
        <v>33</v>
      </c>
      <c r="G9" s="11">
        <v>3</v>
      </c>
      <c r="H9" s="11">
        <v>3</v>
      </c>
      <c r="I9" s="11">
        <v>1</v>
      </c>
      <c r="J9" s="14">
        <v>0</v>
      </c>
      <c r="K9" s="14">
        <f t="shared" si="0"/>
        <v>0</v>
      </c>
      <c r="L9" s="14">
        <v>0</v>
      </c>
      <c r="M9" s="14">
        <v>0</v>
      </c>
      <c r="N9" s="14">
        <f t="shared" si="1"/>
        <v>0</v>
      </c>
      <c r="O9" s="32"/>
      <c r="P9" s="14">
        <f t="shared" si="2"/>
        <v>0</v>
      </c>
      <c r="Q9" s="12"/>
      <c r="R9" s="12"/>
      <c r="S9" s="12"/>
    </row>
    <row r="10" spans="1:19" ht="71.25" x14ac:dyDescent="0.45">
      <c r="A10" s="11"/>
      <c r="B10" s="11" t="s">
        <v>101</v>
      </c>
      <c r="C10" s="12" t="s">
        <v>29</v>
      </c>
      <c r="D10" s="12" t="s">
        <v>104</v>
      </c>
      <c r="E10" s="11" t="s">
        <v>88</v>
      </c>
      <c r="F10" s="11"/>
      <c r="G10" s="11"/>
      <c r="H10" s="11"/>
      <c r="I10" s="11">
        <v>1</v>
      </c>
      <c r="J10" s="14">
        <v>10</v>
      </c>
      <c r="K10" s="14">
        <f t="shared" si="0"/>
        <v>10</v>
      </c>
      <c r="L10" s="14">
        <v>0</v>
      </c>
      <c r="M10" s="14">
        <v>0</v>
      </c>
      <c r="N10" s="14">
        <f t="shared" si="1"/>
        <v>10</v>
      </c>
      <c r="O10" s="32"/>
      <c r="P10" s="14">
        <f t="shared" si="2"/>
        <v>0</v>
      </c>
      <c r="Q10" s="12"/>
      <c r="R10" s="12"/>
      <c r="S10" s="12"/>
    </row>
    <row r="11" spans="1:19" x14ac:dyDescent="0.45">
      <c r="A11" s="11"/>
      <c r="B11" s="11" t="s">
        <v>100</v>
      </c>
      <c r="C11" s="12" t="s">
        <v>40</v>
      </c>
      <c r="D11" s="12" t="s">
        <v>41</v>
      </c>
      <c r="E11" s="11" t="s">
        <v>88</v>
      </c>
      <c r="F11" s="11"/>
      <c r="G11" s="11"/>
      <c r="H11" s="11"/>
      <c r="I11" s="11">
        <v>2</v>
      </c>
      <c r="J11" s="14">
        <v>5</v>
      </c>
      <c r="K11" s="14">
        <f t="shared" si="0"/>
        <v>10</v>
      </c>
      <c r="L11" s="14">
        <v>0</v>
      </c>
      <c r="M11" s="14">
        <v>0</v>
      </c>
      <c r="N11" s="14">
        <f t="shared" si="1"/>
        <v>10</v>
      </c>
      <c r="O11" s="32">
        <v>2</v>
      </c>
      <c r="P11" s="14">
        <f t="shared" si="2"/>
        <v>10</v>
      </c>
      <c r="Q11" s="12"/>
      <c r="R11" s="12"/>
      <c r="S11" s="12"/>
    </row>
    <row r="12" spans="1:19" ht="42.75" x14ac:dyDescent="0.45">
      <c r="A12" s="11"/>
      <c r="B12" s="11" t="s">
        <v>100</v>
      </c>
      <c r="C12" s="12" t="s">
        <v>117</v>
      </c>
      <c r="D12" s="12" t="s">
        <v>73</v>
      </c>
      <c r="E12" s="11" t="s">
        <v>118</v>
      </c>
      <c r="F12" s="11">
        <v>43</v>
      </c>
      <c r="G12" s="11">
        <v>25</v>
      </c>
      <c r="H12" s="11">
        <v>7</v>
      </c>
      <c r="I12" s="11">
        <v>3</v>
      </c>
      <c r="J12" s="14">
        <v>6.71</v>
      </c>
      <c r="K12" s="14">
        <f t="shared" si="0"/>
        <v>20.13</v>
      </c>
      <c r="L12" s="14">
        <v>1.49</v>
      </c>
      <c r="M12" s="14">
        <v>0</v>
      </c>
      <c r="N12" s="14">
        <f t="shared" si="1"/>
        <v>21.619999999999997</v>
      </c>
      <c r="O12" s="32">
        <v>1</v>
      </c>
      <c r="P12" s="14">
        <f t="shared" si="2"/>
        <v>7.2066666666666661</v>
      </c>
      <c r="Q12" s="12"/>
      <c r="R12" s="12"/>
      <c r="S12" s="12"/>
    </row>
    <row r="13" spans="1:19" ht="71.25" x14ac:dyDescent="0.45">
      <c r="A13" s="11"/>
      <c r="B13" s="11" t="s">
        <v>100</v>
      </c>
      <c r="C13" s="12" t="s">
        <v>114</v>
      </c>
      <c r="D13" s="12" t="s">
        <v>43</v>
      </c>
      <c r="E13" s="11" t="s">
        <v>115</v>
      </c>
      <c r="F13" s="11">
        <v>55.12</v>
      </c>
      <c r="G13" s="11">
        <v>32.26</v>
      </c>
      <c r="H13" s="11">
        <v>15</v>
      </c>
      <c r="I13" s="11">
        <v>2</v>
      </c>
      <c r="J13" s="14">
        <v>7.68</v>
      </c>
      <c r="K13" s="14">
        <f t="shared" si="0"/>
        <v>15.36</v>
      </c>
      <c r="L13" s="14">
        <v>1.49</v>
      </c>
      <c r="M13" s="14">
        <v>0.77</v>
      </c>
      <c r="N13" s="14">
        <f t="shared" si="1"/>
        <v>16.079999999999998</v>
      </c>
      <c r="O13" s="32">
        <v>1</v>
      </c>
      <c r="P13" s="14">
        <f t="shared" si="2"/>
        <v>8.0399999999999991</v>
      </c>
      <c r="Q13" s="16">
        <v>45750</v>
      </c>
      <c r="R13" s="16">
        <v>45756</v>
      </c>
      <c r="S13" s="16">
        <v>45756</v>
      </c>
    </row>
    <row r="14" spans="1:19" ht="28.5" x14ac:dyDescent="0.45">
      <c r="A14" s="11"/>
      <c r="B14" s="11" t="s">
        <v>100</v>
      </c>
      <c r="C14" s="12" t="s">
        <v>56</v>
      </c>
      <c r="D14" s="12" t="s">
        <v>68</v>
      </c>
      <c r="E14" s="11"/>
      <c r="F14" s="11"/>
      <c r="G14" s="11"/>
      <c r="H14" s="11"/>
      <c r="I14" s="11"/>
      <c r="J14" s="14"/>
      <c r="K14" s="14">
        <f t="shared" si="0"/>
        <v>0</v>
      </c>
      <c r="L14" s="14"/>
      <c r="M14" s="14"/>
      <c r="N14" s="14">
        <f t="shared" si="1"/>
        <v>0</v>
      </c>
      <c r="O14" s="32"/>
      <c r="P14" s="14" t="e">
        <f t="shared" si="2"/>
        <v>#DIV/0!</v>
      </c>
      <c r="Q14" s="12"/>
      <c r="R14" s="12"/>
      <c r="S14" s="12"/>
    </row>
    <row r="15" spans="1:19" ht="28.5" x14ac:dyDescent="0.45">
      <c r="A15" s="11"/>
      <c r="B15" s="11" t="s">
        <v>100</v>
      </c>
      <c r="C15" s="12" t="s">
        <v>150</v>
      </c>
      <c r="D15" s="12" t="s">
        <v>113</v>
      </c>
      <c r="E15" s="11" t="s">
        <v>149</v>
      </c>
      <c r="F15" s="11">
        <v>111</v>
      </c>
      <c r="G15" s="11">
        <v>30</v>
      </c>
      <c r="H15" s="11">
        <v>38</v>
      </c>
      <c r="I15" s="11">
        <v>1</v>
      </c>
      <c r="J15" s="14">
        <v>17.2</v>
      </c>
      <c r="K15" s="14">
        <f t="shared" si="0"/>
        <v>17.2</v>
      </c>
      <c r="L15" s="14">
        <v>1.99</v>
      </c>
      <c r="M15" s="14">
        <v>0</v>
      </c>
      <c r="N15" s="14">
        <f t="shared" si="1"/>
        <v>19.189999999999998</v>
      </c>
      <c r="O15" s="32">
        <v>1</v>
      </c>
      <c r="P15" s="14">
        <f t="shared" si="2"/>
        <v>19.189999999999998</v>
      </c>
      <c r="Q15" s="12"/>
      <c r="R15" s="12"/>
      <c r="S15" s="12"/>
    </row>
    <row r="16" spans="1:19" ht="28.5" x14ac:dyDescent="0.45">
      <c r="A16" s="11"/>
      <c r="B16" s="11" t="s">
        <v>102</v>
      </c>
      <c r="C16" s="12" t="s">
        <v>106</v>
      </c>
      <c r="D16" s="12" t="s">
        <v>70</v>
      </c>
      <c r="E16" s="11" t="s">
        <v>107</v>
      </c>
      <c r="F16" s="11">
        <v>450</v>
      </c>
      <c r="G16" s="11">
        <v>9</v>
      </c>
      <c r="H16" s="11">
        <v>9</v>
      </c>
      <c r="I16" s="11">
        <v>2</v>
      </c>
      <c r="J16" s="14">
        <v>2.14</v>
      </c>
      <c r="K16" s="14">
        <f t="shared" si="0"/>
        <v>4.28</v>
      </c>
      <c r="L16" s="14">
        <v>0</v>
      </c>
      <c r="M16" s="14"/>
      <c r="N16" s="14">
        <f t="shared" si="1"/>
        <v>4.28</v>
      </c>
      <c r="O16" s="32"/>
      <c r="P16" s="14">
        <f t="shared" si="2"/>
        <v>0</v>
      </c>
      <c r="Q16" s="16">
        <v>45755</v>
      </c>
      <c r="R16" s="16">
        <v>45755</v>
      </c>
      <c r="S16" s="16">
        <v>45755</v>
      </c>
    </row>
    <row r="17" spans="1:19" x14ac:dyDescent="0.45">
      <c r="A17" s="11"/>
      <c r="B17" s="11" t="s">
        <v>108</v>
      </c>
      <c r="C17" s="12" t="s">
        <v>83</v>
      </c>
      <c r="D17" s="12" t="s">
        <v>86</v>
      </c>
      <c r="E17" s="11"/>
      <c r="F17" s="11"/>
      <c r="G17" s="11"/>
      <c r="H17" s="11"/>
      <c r="I17" s="11"/>
      <c r="J17" s="14"/>
      <c r="K17" s="14">
        <f t="shared" si="0"/>
        <v>0</v>
      </c>
      <c r="L17" s="14"/>
      <c r="M17" s="14"/>
      <c r="N17" s="14">
        <f t="shared" si="1"/>
        <v>0</v>
      </c>
      <c r="O17" s="32"/>
      <c r="P17" s="14" t="e">
        <f t="shared" si="2"/>
        <v>#DIV/0!</v>
      </c>
      <c r="Q17" s="12"/>
      <c r="R17" s="12"/>
      <c r="S17" s="12"/>
    </row>
    <row r="18" spans="1:19" ht="42.75" x14ac:dyDescent="0.45">
      <c r="A18" s="11"/>
      <c r="B18" s="11" t="s">
        <v>100</v>
      </c>
      <c r="C18" s="12" t="s">
        <v>84</v>
      </c>
      <c r="D18" s="12" t="s">
        <v>85</v>
      </c>
      <c r="E18" s="11"/>
      <c r="F18" s="11"/>
      <c r="G18" s="11"/>
      <c r="H18" s="11"/>
      <c r="I18" s="11"/>
      <c r="J18" s="14"/>
      <c r="K18" s="14">
        <f t="shared" si="0"/>
        <v>0</v>
      </c>
      <c r="L18" s="14"/>
      <c r="M18" s="14"/>
      <c r="N18" s="14">
        <f t="shared" si="1"/>
        <v>0</v>
      </c>
      <c r="O18" s="32"/>
      <c r="P18" s="14" t="e">
        <f t="shared" si="2"/>
        <v>#DIV/0!</v>
      </c>
      <c r="Q18" s="12"/>
      <c r="R18" s="12"/>
      <c r="S18" s="12"/>
    </row>
  </sheetData>
  <mergeCells count="4">
    <mergeCell ref="F1:H1"/>
    <mergeCell ref="O1:P1"/>
    <mergeCell ref="I1:N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Time Tracker</vt:lpstr>
      <vt:lpstr>Task Tracker</vt:lpstr>
      <vt:lpstr>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 Florimond</dc:creator>
  <cp:lastModifiedBy>Chu Florimond</cp:lastModifiedBy>
  <dcterms:created xsi:type="dcterms:W3CDTF">2015-06-05T18:17:20Z</dcterms:created>
  <dcterms:modified xsi:type="dcterms:W3CDTF">2025-04-18T12:24:38Z</dcterms:modified>
</cp:coreProperties>
</file>