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<sst xmlns="http://schemas.openxmlformats.org/spreadsheetml/2006/main" count="36" uniqueCount="35">
  <si>
    <t>Joints</t>
  </si>
  <si>
    <t>Min Torque Required</t>
  </si>
  <si>
    <t>Motor Torque</t>
  </si>
  <si>
    <t>Links</t>
  </si>
  <si>
    <t>Components</t>
  </si>
  <si>
    <t>Weight (gm)</t>
  </si>
  <si>
    <t>Weight (Kg)</t>
  </si>
  <si>
    <t>J3</t>
  </si>
  <si>
    <t>&gt;3</t>
  </si>
  <si>
    <t>Laser Module</t>
  </si>
  <si>
    <t>J2</t>
  </si>
  <si>
    <t>&gt;25</t>
  </si>
  <si>
    <t>Nema 17</t>
  </si>
  <si>
    <t>J1</t>
  </si>
  <si>
    <t>&gt;100</t>
  </si>
  <si>
    <t>Bearing 50g + misc</t>
  </si>
  <si>
    <t>J0</t>
  </si>
  <si>
    <t>Nema 34</t>
  </si>
  <si>
    <t>350mm arm</t>
  </si>
  <si>
    <t>400mm arm</t>
  </si>
  <si>
    <t>End effector arm</t>
  </si>
  <si>
    <t>Option 1</t>
  </si>
  <si>
    <t>Option 2</t>
  </si>
  <si>
    <t>250mm arm</t>
  </si>
  <si>
    <t xml:space="preserve">Arm </t>
  </si>
  <si>
    <t>Length (cm)</t>
  </si>
  <si>
    <t>500mm arm</t>
  </si>
  <si>
    <t>End Effector to J3</t>
  </si>
  <si>
    <t>J3 - J2</t>
  </si>
  <si>
    <t>J2 - J1</t>
  </si>
  <si>
    <t>J1 - J0</t>
  </si>
  <si>
    <t>-</t>
  </si>
  <si>
    <t>consideration for material MS</t>
  </si>
  <si>
    <t>width = 1inch (square tube)</t>
  </si>
  <si>
    <t>thickness = 0.8mm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</si>
</sst>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10.0"/>
      <color rgb="FFFF0000"/>
      <name val="Arial"/>
    </font>
    <font>
      <sz val="10.0"/>
      <name val="Arial"/>
    </font>
    <font>
      <b/>
      <color rgb="FFFF0000"/>
    </font>
    <font/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0" fillId="0" fontId="2" numFmtId="0" xfId="0" applyFont="1"/>
    <xf borderId="0" fillId="0" fontId="3" numFmtId="0" xfId="0" applyFont="1"/>
    <xf borderId="1" fillId="0" fontId="2" numFmtId="0" xfId="0" applyBorder="1" applyFont="1"/>
    <xf borderId="1" fillId="0" fontId="4" numFmtId="0" xfId="0" applyBorder="1" applyFont="1"/>
    <xf borderId="0" fillId="0" fontId="4" numFmtId="0" xfId="0" applyAlignment="1" applyFont="1">
      <alignment readingOrder="0"/>
    </xf>
    <xf borderId="1" fillId="2" fontId="0" numFmtId="0" xfId="0" applyBorder="1" applyFill="1" applyFont="1"/>
    <xf borderId="0" fillId="0" fontId="1" numFmtId="0" xfId="0" applyFont="1"/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8.71"/>
    <col customWidth="1" min="2" max="2" width="26.0"/>
    <col customWidth="1" min="3" max="3" width="25.14"/>
    <col customWidth="1" min="4" max="4" width="19.0"/>
    <col customWidth="1" min="5" max="5" width="21.43"/>
    <col customWidth="1" min="6" max="6" width="18.71"/>
    <col customWidth="1" min="7" max="7" width="17.86"/>
  </cols>
  <sheetData>
    <row r="1" ht="15.7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ht="15.75" customHeight="1">
      <c r="A2" s="4" t="s">
        <v>7</v>
      </c>
      <c r="B2" s="5">
        <f>(G2*B11)+(G8*B11/2)</f>
        <v>1.55</v>
      </c>
      <c r="C2" s="5" t="s">
        <v>8</v>
      </c>
      <c r="E2" t="s">
        <v>9</v>
      </c>
      <c r="F2" s="6">
        <v>150.0</v>
      </c>
      <c r="G2">
        <f t="shared" ref="G2:G10" si="1">F2/1000</f>
        <v>0.15</v>
      </c>
    </row>
    <row r="3" ht="15.75" customHeight="1">
      <c r="A3" s="4" t="s">
        <v>10</v>
      </c>
      <c r="B3" s="5">
        <f>G2*(B12+B11)+G8*(B12+(B11/2))+B12*(G3)+G7*B12/2</f>
        <v>22.06428571</v>
      </c>
      <c r="C3" s="5" t="s">
        <v>11</v>
      </c>
      <c r="D3" s="2"/>
      <c r="E3" t="s">
        <v>12</v>
      </c>
      <c r="F3">
        <v>350.0</v>
      </c>
      <c r="G3">
        <f t="shared" si="1"/>
        <v>0.35</v>
      </c>
    </row>
    <row r="4" ht="15.75" customHeight="1">
      <c r="A4" s="4" t="s">
        <v>13</v>
      </c>
      <c r="B4" s="5">
        <f>G2*(B13+B12+B11)+G8*(B13+B12+(B11/2))+G3*(B12+B13)+G7*((B12/2)+B13)+G4*(B13)+G7*(B13/2)</f>
        <v>44.80714286</v>
      </c>
      <c r="C4" s="5" t="s">
        <v>14</v>
      </c>
      <c r="D4" s="2"/>
      <c r="E4" s="6" t="s">
        <v>15</v>
      </c>
      <c r="F4" s="6">
        <v>50.0</v>
      </c>
      <c r="G4">
        <f t="shared" si="1"/>
        <v>0.05</v>
      </c>
    </row>
    <row r="5" ht="15.75" customHeight="1">
      <c r="A5" s="4" t="s">
        <v>16</v>
      </c>
      <c r="B5" s="7">
        <f>(G2+G3+G4+G5+G6+G7+G8)</f>
        <v>4.370714286</v>
      </c>
      <c r="C5" s="5"/>
      <c r="D5" s="2"/>
      <c r="E5" t="s">
        <v>17</v>
      </c>
      <c r="F5">
        <v>3800.0</v>
      </c>
      <c r="G5">
        <f t="shared" si="1"/>
        <v>3.8</v>
      </c>
    </row>
    <row r="6" ht="15.75" customHeight="1">
      <c r="E6" t="s">
        <v>18</v>
      </c>
      <c r="F6">
        <v>5.0</v>
      </c>
      <c r="G6">
        <f t="shared" si="1"/>
        <v>0.005</v>
      </c>
    </row>
    <row r="7" ht="15.75" customHeight="1">
      <c r="E7" t="s">
        <v>19</v>
      </c>
      <c r="F7">
        <f>(F6/350)*400</f>
        <v>5.714285714</v>
      </c>
      <c r="G7">
        <f t="shared" si="1"/>
        <v>0.005714285714</v>
      </c>
    </row>
    <row r="8" ht="15.75" customHeight="1">
      <c r="A8" s="2"/>
      <c r="E8" t="s">
        <v>20</v>
      </c>
      <c r="F8" s="6">
        <v>10.0</v>
      </c>
      <c r="G8">
        <f t="shared" si="1"/>
        <v>0.01</v>
      </c>
    </row>
    <row r="9" ht="15.75" customHeight="1">
      <c r="A9" s="8"/>
      <c r="B9" s="3" t="s">
        <v>21</v>
      </c>
      <c r="C9" s="3" t="s">
        <v>22</v>
      </c>
      <c r="E9" t="s">
        <v>23</v>
      </c>
      <c r="F9">
        <f>(5/350)*250</f>
        <v>3.571428571</v>
      </c>
      <c r="G9">
        <f t="shared" si="1"/>
        <v>0.003571428571</v>
      </c>
    </row>
    <row r="10" ht="15.75" customHeight="1">
      <c r="A10" s="8" t="s">
        <v>24</v>
      </c>
      <c r="B10" s="8" t="s">
        <v>25</v>
      </c>
      <c r="C10" s="8" t="s">
        <v>25</v>
      </c>
      <c r="E10" t="s">
        <v>26</v>
      </c>
      <c r="F10">
        <f>5/350*500</f>
        <v>7.142857143</v>
      </c>
      <c r="G10">
        <f t="shared" si="1"/>
        <v>0.007142857143</v>
      </c>
    </row>
    <row r="11" ht="15.75" customHeight="1">
      <c r="A11" s="2" t="s">
        <v>27</v>
      </c>
      <c r="B11" s="2">
        <v>10.0</v>
      </c>
      <c r="C11">
        <v>10.0</v>
      </c>
      <c r="G11">
        <f>SUM(G2:G10)</f>
        <v>4.381428571</v>
      </c>
    </row>
    <row r="12" ht="15.75" customHeight="1">
      <c r="A12" s="2" t="s">
        <v>28</v>
      </c>
      <c r="B12" s="9">
        <v>40.0</v>
      </c>
      <c r="C12">
        <v>50.0</v>
      </c>
      <c r="E12" s="2"/>
      <c r="F12" s="2"/>
    </row>
    <row r="13" ht="15.75" customHeight="1">
      <c r="A13" s="2" t="s">
        <v>29</v>
      </c>
      <c r="B13" s="2">
        <v>40.0</v>
      </c>
      <c r="C13">
        <v>25.0</v>
      </c>
      <c r="E13" s="2"/>
    </row>
    <row r="14" ht="15.75" customHeight="1">
      <c r="A14" s="2" t="s">
        <v>30</v>
      </c>
      <c r="B14" t="s">
        <v>31</v>
      </c>
      <c r="E14" s="2"/>
    </row>
    <row r="15" ht="15.75" customHeight="1"/>
    <row r="16" ht="15.75" customHeight="1"/>
    <row r="17" ht="15.75" customHeight="1">
      <c r="A17" s="2" t="s">
        <v>32</v>
      </c>
    </row>
    <row r="18" ht="15.75" customHeight="1">
      <c r="A18" s="2" t="s">
        <v>33</v>
      </c>
    </row>
    <row r="19" ht="15.75" customHeight="1">
      <c r="A19" s="2" t="s">
        <v>34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